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5180" windowHeight="8580"/>
  </bookViews>
  <sheets>
    <sheet name="PHYSIO" sheetId="6" r:id="rId1"/>
    <sheet name="Compatibility Report" sheetId="7" r:id="rId2"/>
  </sheets>
  <calcPr calcId="145621"/>
</workbook>
</file>

<file path=xl/calcChain.xml><?xml version="1.0" encoding="utf-8"?>
<calcChain xmlns="http://schemas.openxmlformats.org/spreadsheetml/2006/main">
  <c r="C11" i="6" l="1"/>
  <c r="C15" i="6"/>
  <c r="C17" i="6"/>
  <c r="C20" i="6"/>
  <c r="C22" i="6"/>
  <c r="C23" i="6"/>
  <c r="C26" i="6" s="1"/>
  <c r="C31" i="6"/>
  <c r="C30" i="6" s="1"/>
  <c r="C24" i="6" l="1"/>
  <c r="C27" i="6" s="1"/>
  <c r="C34" i="6" s="1"/>
  <c r="C37" i="6" s="1"/>
  <c r="C41" i="6" s="1"/>
  <c r="C43" i="6" s="1"/>
  <c r="C35" i="6" l="1"/>
  <c r="B23" i="6" l="1"/>
  <c r="B26" i="6" s="1"/>
  <c r="B31" i="6" s="1"/>
  <c r="B22" i="6"/>
  <c r="B24" i="6" s="1"/>
  <c r="B11" i="6"/>
  <c r="B27" i="6" l="1"/>
  <c r="B34" i="6" s="1"/>
  <c r="B37" i="6" s="1"/>
  <c r="B41" i="6" s="1"/>
  <c r="B43" i="6" l="1"/>
</calcChain>
</file>

<file path=xl/sharedStrings.xml><?xml version="1.0" encoding="utf-8"?>
<sst xmlns="http://schemas.openxmlformats.org/spreadsheetml/2006/main" count="53" uniqueCount="51">
  <si>
    <t>CAPACITY GENERATING</t>
  </si>
  <si>
    <t>CAPACITY CONSUMING</t>
  </si>
  <si>
    <t>Inpatient:Outpatient</t>
  </si>
  <si>
    <t>Average contact time</t>
  </si>
  <si>
    <t>Total contacts expected per year:</t>
  </si>
  <si>
    <t>Band 2</t>
  </si>
  <si>
    <t>Band 6</t>
  </si>
  <si>
    <t>Band 7</t>
  </si>
  <si>
    <t>ZW</t>
  </si>
  <si>
    <t>WTE</t>
  </si>
  <si>
    <t>Compatibility Report for Physiotherapy Capacity Calculator 2018 Team Individual Targets.xls</t>
  </si>
  <si>
    <t>Run on 13/04/2018 12:37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</si>
  <si>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</si>
  <si>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</si>
  <si>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</si>
  <si>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</si>
  <si>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</si>
  <si>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</si>
  <si>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Days annual leave </t>
  </si>
  <si>
    <t>Hours bank holiday</t>
  </si>
  <si>
    <t>Days Bank Holiday</t>
  </si>
  <si>
    <t>Hours consumed per year</t>
  </si>
  <si>
    <t>Hours annual leave</t>
  </si>
  <si>
    <t>Hours sickness/absent</t>
  </si>
  <si>
    <t>Days sick / absent</t>
  </si>
  <si>
    <t>% sickness/absent</t>
  </si>
  <si>
    <t>Hours per week</t>
  </si>
  <si>
    <t>Hours per day</t>
  </si>
  <si>
    <t>Days per week</t>
  </si>
  <si>
    <t>Hours contracted per year</t>
  </si>
  <si>
    <t xml:space="preserve">Days contracted per year </t>
  </si>
  <si>
    <t>Days training / development</t>
  </si>
  <si>
    <t>Days consumed per year</t>
  </si>
  <si>
    <t>Hours non-clinical per week</t>
  </si>
  <si>
    <t>Hours non-clinical time per year</t>
  </si>
  <si>
    <t>Total days capacity per year</t>
  </si>
  <si>
    <t>Total hours capacity per year</t>
  </si>
  <si>
    <t>Hours training/development</t>
  </si>
  <si>
    <t xml:space="preserve">Total contacts expected per month: </t>
  </si>
  <si>
    <t>Days clinical capacity per year</t>
  </si>
  <si>
    <t>1 to 0.5</t>
  </si>
  <si>
    <t>1 to 1</t>
  </si>
  <si>
    <t>Sharon</t>
  </si>
  <si>
    <t xml:space="preserve">PHYSIOTHERAPY MODEL CAPACITY CALCULATOR </t>
  </si>
  <si>
    <t>Calculator</t>
  </si>
  <si>
    <t>% non-clinical time (approx)</t>
  </si>
  <si>
    <t>True hours of clinical capacity per year</t>
  </si>
  <si>
    <t>TARGET</t>
  </si>
  <si>
    <t>Band 3</t>
  </si>
  <si>
    <t>Band 5</t>
  </si>
  <si>
    <t>Hours non-clinical per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</si>
</sst>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0"/>
      <name val="Arial"/>
    </font>
    <font>
      <b/>
      <sz val="16"/>
      <name val="Arial"/>
      <family val="2"/>
    </font>
    <font>
      <sz val="8"/>
      <name val="Arial"/>
    </font>
    <font>
      <sz val="12"/>
      <name val="Arial"/>
      <family val="2"/>
    </font>
    <font>
      <b/>
      <sz val="12"/>
      <name val="Arial"/>
      <family val="2"/>
    </font>
    <font>
      <b/>
      <sz val="10"/>
      <name val="Arial"/>
    </font>
    <font>
      <sz val="10"/>
      <name val="Arial"/>
      <family val="2"/>
    </font>
    <font>
      <b/>
      <sz val="18"/>
      <name val="Arial"/>
      <family val="2"/>
    </font>
    <font>
      <b/>
      <sz val="14"/>
      <name val="Arial"/>
      <family val="2"/>
    </font>
  </fonts>
  <fills count="7">
    <fill>
      <patternFill patternType="none"/>
    </fill>
    <fill>
      <patternFill patternType="gray125"/>
    </fill>
    <fill>
      <patternFill patternType="solid">
        <fgColor indexed="8"/>
        <bgColor indexed="64"/>
      </patternFill>
    </fill>
    <fill>
      <patternFill patternType="solid">
        <fgColor rgb="FFCCECFF"/>
        <bgColor indexed="64"/>
      </patternFill>
    </fill>
    <fill>
      <patternFill patternType="solid">
        <fgColor rgb="FFFFFF66"/>
        <bgColor indexed="64"/>
      </patternFill>
    </fill>
    <fill>
      <patternFill patternType="solid">
        <fgColor rgb="FF92D050"/>
        <bgColor indexed="64"/>
      </patternFill>
    </fill>
    <fill>
      <patternFill patternType="solid">
        <fgColor rgb="FFFFCC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bottom/>
      <diagonal/>
    </border>
  </borders>
  <cellStyleXfs count="1">
    <xf numFmtId="0" fontId="0" fillId="0" borderId="0"/>
  </cellStyleXfs>
  <cellXfs count="76">
    <xf numFmtId="0" fontId="0" fillId="0" borderId="0" xfId="0"/>
    <xf numFmtId="0" fontId="0" fillId="0" borderId="0" xfId="0" applyProtection="1"/>
    <xf numFmtId="0" fontId="0" fillId="0" borderId="0" xfId="0" applyAlignment="1" applyProtection="1">
      <alignment horizontal="left"/>
    </xf>
    <xf numFmtId="0" fontId="0" fillId="0" borderId="0" xfId="0" applyAlignment="1">
      <alignment horizontal="left"/>
    </xf>
    <xf numFmtId="0" fontId="0" fillId="2" borderId="0" xfId="0" applyFill="1"/>
    <xf numFmtId="0" fontId="0" fillId="2" borderId="0" xfId="0" applyFill="1" applyAlignment="1">
      <alignment horizontal="left"/>
    </xf>
    <xf numFmtId="0" fontId="3" fillId="0" borderId="0" xfId="0" applyFont="1"/>
    <xf numFmtId="0" fontId="4" fillId="0" borderId="0" xfId="0" applyFont="1" applyProtection="1"/>
    <xf numFmtId="164" fontId="3" fillId="0" borderId="0" xfId="0" applyNumberFormat="1" applyFont="1" applyFill="1" applyProtection="1"/>
    <xf numFmtId="0" fontId="4" fillId="0" borderId="0" xfId="0" applyFont="1"/>
    <xf numFmtId="0" fontId="3" fillId="0" borderId="0" xfId="0" applyFont="1" applyAlignment="1">
      <alignment horizontal="right"/>
    </xf>
    <xf numFmtId="47" fontId="3" fillId="0" borderId="0" xfId="0" applyNumberFormat="1" applyFont="1" applyAlignment="1">
      <alignment horizontal="right"/>
    </xf>
    <xf numFmtId="9" fontId="3" fillId="0" borderId="0" xfId="0" applyNumberFormat="1" applyFont="1"/>
    <xf numFmtId="0" fontId="5" fillId="0" borderId="0" xfId="0" applyNumberFormat="1" applyFont="1" applyAlignment="1">
      <alignment vertical="top" wrapText="1"/>
    </xf>
    <xf numFmtId="0" fontId="0" fillId="0" borderId="0" xfId="0" applyNumberFormat="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 xfId="0" applyNumberFormat="1" applyBorder="1" applyAlignment="1">
      <alignment horizontal="center" vertical="top" wrapText="1"/>
    </xf>
    <xf numFmtId="0" fontId="0" fillId="0" borderId="5" xfId="0" applyNumberFormat="1" applyBorder="1" applyAlignment="1">
      <alignment horizontal="center" vertical="top" wrapText="1"/>
    </xf>
    <xf numFmtId="0" fontId="3" fillId="0" borderId="0" xfId="0" applyFont="1" applyFill="1" applyProtection="1"/>
    <xf numFmtId="0" fontId="3" fillId="0" borderId="2" xfId="0" applyFont="1" applyFill="1" applyBorder="1" applyProtection="1">
      <protection locked="0"/>
    </xf>
    <xf numFmtId="0" fontId="3" fillId="0" borderId="2" xfId="0" applyFont="1" applyFill="1" applyBorder="1" applyAlignment="1" applyProtection="1"/>
    <xf numFmtId="0" fontId="4" fillId="0" borderId="0" xfId="0" applyFont="1" applyFill="1" applyProtection="1"/>
    <xf numFmtId="165" fontId="3" fillId="0" borderId="2" xfId="0" applyNumberFormat="1" applyFont="1" applyFill="1" applyBorder="1" applyProtection="1">
      <protection locked="0"/>
    </xf>
    <xf numFmtId="1" fontId="3" fillId="0" borderId="2" xfId="0" applyNumberFormat="1" applyFont="1" applyFill="1" applyBorder="1" applyAlignment="1" applyProtection="1"/>
    <xf numFmtId="1" fontId="3" fillId="0" borderId="2" xfId="0" applyNumberFormat="1" applyFont="1" applyFill="1" applyBorder="1" applyProtection="1">
      <protection locked="0"/>
    </xf>
    <xf numFmtId="1" fontId="4" fillId="0" borderId="2" xfId="0" applyNumberFormat="1" applyFont="1" applyFill="1" applyBorder="1" applyAlignment="1" applyProtection="1"/>
    <xf numFmtId="9" fontId="3" fillId="0" borderId="2" xfId="0" applyNumberFormat="1" applyFont="1" applyFill="1" applyBorder="1" applyAlignment="1" applyProtection="1"/>
    <xf numFmtId="0" fontId="0" fillId="0" borderId="0" xfId="0" applyFill="1"/>
    <xf numFmtId="1" fontId="3" fillId="0" borderId="0" xfId="0" applyNumberFormat="1" applyFont="1"/>
    <xf numFmtId="0" fontId="6" fillId="0" borderId="0" xfId="0" applyFont="1"/>
    <xf numFmtId="0" fontId="3" fillId="0" borderId="0" xfId="0" applyFont="1" applyAlignment="1">
      <alignment wrapText="1"/>
    </xf>
    <xf numFmtId="0" fontId="4" fillId="3" borderId="1" xfId="0" applyFont="1" applyFill="1" applyBorder="1" applyAlignment="1" applyProtection="1">
      <alignment horizontal="center" vertical="top"/>
    </xf>
    <xf numFmtId="0" fontId="7" fillId="0" borderId="0" xfId="0" applyFont="1"/>
    <xf numFmtId="1" fontId="4" fillId="0" borderId="0" xfId="0" applyNumberFormat="1" applyFont="1"/>
    <xf numFmtId="0" fontId="4" fillId="3" borderId="0" xfId="0" applyFont="1" applyFill="1" applyProtection="1"/>
    <xf numFmtId="9" fontId="3" fillId="0" borderId="0" xfId="0" applyNumberFormat="1" applyFont="1" applyFill="1" applyProtection="1"/>
    <xf numFmtId="1" fontId="0" fillId="0" borderId="0" xfId="0" applyNumberFormat="1"/>
    <xf numFmtId="0" fontId="8" fillId="0" borderId="0" xfId="0" applyFont="1"/>
    <xf numFmtId="0" fontId="0" fillId="0" borderId="0" xfId="0" applyFont="1"/>
    <xf numFmtId="1" fontId="0" fillId="0" borderId="0" xfId="0" applyNumberFormat="1" applyAlignment="1">
      <alignment horizontal="center"/>
    </xf>
    <xf numFmtId="0" fontId="6" fillId="0" borderId="0" xfId="0" applyFont="1" applyAlignment="1">
      <alignment horizontal="left"/>
    </xf>
    <xf numFmtId="0" fontId="4" fillId="3" borderId="0" xfId="0" applyFont="1" applyFill="1" applyBorder="1" applyAlignment="1" applyProtection="1">
      <alignment horizontal="center" vertical="top"/>
    </xf>
    <xf numFmtId="0" fontId="3" fillId="0" borderId="0" xfId="0" applyFont="1" applyFill="1" applyBorder="1" applyProtection="1">
      <protection locked="0"/>
    </xf>
    <xf numFmtId="0" fontId="3" fillId="0" borderId="0" xfId="0" applyFont="1" applyFill="1" applyBorder="1" applyAlignment="1" applyProtection="1"/>
    <xf numFmtId="165" fontId="3" fillId="0" borderId="0" xfId="0" applyNumberFormat="1" applyFont="1" applyFill="1" applyBorder="1" applyProtection="1">
      <protection locked="0"/>
    </xf>
    <xf numFmtId="1" fontId="3" fillId="0" borderId="0" xfId="0" applyNumberFormat="1" applyFont="1" applyFill="1" applyBorder="1" applyAlignment="1" applyProtection="1"/>
    <xf numFmtId="1" fontId="3" fillId="0" borderId="0" xfId="0" applyNumberFormat="1" applyFont="1" applyFill="1" applyBorder="1" applyProtection="1">
      <protection locked="0"/>
    </xf>
    <xf numFmtId="1" fontId="4" fillId="0" borderId="0" xfId="0" applyNumberFormat="1" applyFont="1" applyFill="1" applyBorder="1" applyAlignment="1" applyProtection="1"/>
    <xf numFmtId="9" fontId="3" fillId="0" borderId="0" xfId="0" applyNumberFormat="1" applyFont="1" applyFill="1" applyBorder="1" applyAlignment="1" applyProtection="1"/>
    <xf numFmtId="0" fontId="0" fillId="0" borderId="0" xfId="0" applyBorder="1"/>
    <xf numFmtId="0" fontId="4" fillId="4" borderId="0" xfId="0" applyFont="1" applyFill="1" applyProtection="1"/>
    <xf numFmtId="1" fontId="4" fillId="4" borderId="2" xfId="0" applyNumberFormat="1" applyFont="1" applyFill="1" applyBorder="1" applyAlignment="1" applyProtection="1"/>
    <xf numFmtId="1" fontId="4" fillId="4" borderId="0" xfId="0" applyNumberFormat="1" applyFont="1" applyFill="1" applyBorder="1" applyAlignment="1" applyProtection="1"/>
    <xf numFmtId="0" fontId="4" fillId="5" borderId="0" xfId="0" applyFont="1" applyFill="1"/>
    <xf numFmtId="1" fontId="4" fillId="5" borderId="0" xfId="0" applyNumberFormat="1" applyFont="1" applyFill="1"/>
    <xf numFmtId="0" fontId="3" fillId="6" borderId="0" xfId="0" applyFont="1" applyFill="1" applyAlignment="1">
      <alignment wrapText="1"/>
    </xf>
    <xf numFmtId="0" fontId="3" fillId="6" borderId="0" xfId="0" applyFont="1" applyFill="1"/>
    <xf numFmtId="0" fontId="4" fillId="6" borderId="1" xfId="0" applyFont="1" applyFill="1" applyBorder="1" applyAlignment="1" applyProtection="1">
      <alignment horizontal="center" vertical="top"/>
    </xf>
    <xf numFmtId="0" fontId="3" fillId="6" borderId="2" xfId="0" applyFont="1" applyFill="1" applyBorder="1" applyProtection="1">
      <protection locked="0"/>
    </xf>
    <xf numFmtId="0" fontId="3" fillId="6" borderId="2" xfId="0" applyFont="1" applyFill="1" applyBorder="1" applyAlignment="1" applyProtection="1"/>
    <xf numFmtId="164" fontId="3" fillId="6" borderId="0" xfId="0" applyNumberFormat="1" applyFont="1" applyFill="1" applyProtection="1"/>
    <xf numFmtId="165" fontId="3" fillId="6" borderId="2" xfId="0" applyNumberFormat="1" applyFont="1" applyFill="1" applyBorder="1" applyProtection="1">
      <protection locked="0"/>
    </xf>
    <xf numFmtId="1" fontId="3" fillId="6" borderId="2" xfId="0" applyNumberFormat="1" applyFont="1" applyFill="1" applyBorder="1" applyAlignment="1" applyProtection="1"/>
    <xf numFmtId="1" fontId="3" fillId="6" borderId="2" xfId="0" applyNumberFormat="1" applyFont="1" applyFill="1" applyBorder="1" applyProtection="1">
      <protection locked="0"/>
    </xf>
    <xf numFmtId="0" fontId="3" fillId="6" borderId="0" xfId="0" applyFont="1" applyFill="1" applyProtection="1"/>
    <xf numFmtId="1" fontId="4" fillId="6" borderId="2" xfId="0" applyNumberFormat="1" applyFont="1" applyFill="1" applyBorder="1" applyAlignment="1" applyProtection="1"/>
    <xf numFmtId="9" fontId="3" fillId="6" borderId="2" xfId="0" applyNumberFormat="1" applyFont="1" applyFill="1" applyBorder="1" applyAlignment="1" applyProtection="1"/>
    <xf numFmtId="1" fontId="3" fillId="6" borderId="0" xfId="0" applyNumberFormat="1" applyFont="1" applyFill="1"/>
    <xf numFmtId="47" fontId="3" fillId="6" borderId="0" xfId="0" applyNumberFormat="1" applyFont="1" applyFill="1" applyAlignment="1">
      <alignment horizontal="right"/>
    </xf>
    <xf numFmtId="1" fontId="4" fillId="6" borderId="0" xfId="0" applyNumberFormat="1" applyFont="1" applyFill="1"/>
    <xf numFmtId="1" fontId="4" fillId="4" borderId="0" xfId="0" applyNumberFormat="1" applyFont="1" applyFill="1"/>
    <xf numFmtId="0" fontId="1" fillId="0" borderId="6" xfId="0" applyFont="1" applyFill="1" applyBorder="1" applyAlignment="1" applyProtection="1">
      <alignment horizontal="center"/>
    </xf>
    <xf numFmtId="0" fontId="1" fillId="0" borderId="0" xfId="0" applyFont="1" applyFill="1" applyBorder="1" applyAlignment="1" applyProtection="1">
      <alignment horizontal="center"/>
    </xf>
  </cellXfs>
  <cellStyles count="1">
    <cellStyle name="Normal" xfId="0" builtinId="0"/>
  </cellStyles>
  <dxfs count="3">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s>
  <tableStyles count="0" defaultTableStyle="TableStyleMedium2" defaultPivotStyle="PivotStyleLight16"/>
  <colors>
    <mruColors>
      <color rgb="FFFFFF66"/>
      <color rgb="FFFFCCCC"/>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A4:G48" totalsRowShown="0" headerRowDxfId="2">
  <autoFilter ref="A4:G48"/>
  <tableColumns count="7">
    <tableColumn id="1" name="Calculator" dataDxfId="1"/>
    <tableColumn id="10" name="Sharon" dataDxfId="0"/>
    <tableColumn id="2" name="Band 6"/>
    <tableColumn id="3" name="Band 7"/>
    <tableColumn id="4" name="Band 3"/>
    <tableColumn id="14" name="Band 2"/>
    <tableColumn id="13" name="Band 5"/>
  </tableColumns>
  <tableStyleInfo name="TableStyleMedium16" showFirstColumn="0"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1"/>
  <sheetViews>
    <sheetView tabSelected="1" topLeftCell="A29" zoomScale="75" zoomScaleNormal="75" workbookViewId="0">
      <selection activeCell="H43" sqref="H43"/>
    </sheetView>
  </sheetViews>
  <sheetFormatPr defaultRowHeight="12.5" x14ac:dyDescent="0.25"/>
  <cols>
    <col min="1" max="1" width="42.26953125" bestFit="1" customWidth="1"/>
    <col min="2" max="2" width="12.7265625" hidden="1" customWidth="1"/>
    <col min="3" max="4" width="12.7265625" customWidth="1"/>
    <col min="5" max="5" width="12.7265625" style="3" customWidth="1"/>
    <col min="6" max="6" width="13.81640625" style="3" customWidth="1"/>
    <col min="7" max="8" width="13.81640625" customWidth="1"/>
    <col min="9" max="9" width="13.7265625" customWidth="1"/>
    <col min="10" max="14" width="16.26953125" customWidth="1"/>
    <col min="15" max="15" width="20.1796875" hidden="1" customWidth="1"/>
    <col min="16" max="17" width="0" hidden="1" customWidth="1"/>
  </cols>
  <sheetData>
    <row r="1" spans="1:19" ht="20" x14ac:dyDescent="0.4">
      <c r="A1" s="74" t="s">
        <v>43</v>
      </c>
      <c r="B1" s="75"/>
      <c r="C1" s="75"/>
      <c r="D1" s="75"/>
      <c r="E1" s="75"/>
      <c r="F1" s="75"/>
      <c r="G1" s="75"/>
      <c r="H1" s="75"/>
      <c r="I1" s="75"/>
      <c r="J1" s="75"/>
      <c r="K1" s="75"/>
      <c r="L1" s="75"/>
      <c r="M1" s="75"/>
      <c r="N1" s="75"/>
      <c r="O1" s="75"/>
      <c r="P1" s="75"/>
      <c r="Q1" s="75"/>
      <c r="R1" s="75"/>
      <c r="S1" s="75"/>
    </row>
    <row r="2" spans="1:19" x14ac:dyDescent="0.25">
      <c r="A2" s="1"/>
      <c r="B2" s="1"/>
      <c r="C2" s="1"/>
      <c r="D2" s="1"/>
      <c r="E2" s="2"/>
      <c r="F2" s="2"/>
      <c r="G2" s="1"/>
      <c r="H2" s="1"/>
      <c r="I2" s="1"/>
      <c r="J2" s="1"/>
      <c r="K2" s="1"/>
      <c r="L2" s="1"/>
      <c r="M2" s="1"/>
      <c r="N2" s="1"/>
      <c r="O2" s="1"/>
    </row>
    <row r="3" spans="1:19" x14ac:dyDescent="0.25">
      <c r="A3" s="4"/>
      <c r="B3" s="4"/>
      <c r="C3" s="4"/>
      <c r="D3" s="4"/>
      <c r="E3" s="5"/>
      <c r="F3" s="5"/>
      <c r="G3" s="4"/>
      <c r="H3" s="4"/>
      <c r="I3" s="4"/>
      <c r="J3" s="4"/>
      <c r="K3" s="4"/>
      <c r="L3" s="4"/>
      <c r="M3" s="4"/>
      <c r="N3" s="4"/>
      <c r="O3" s="4"/>
    </row>
    <row r="4" spans="1:19" ht="15.5" x14ac:dyDescent="0.35">
      <c r="A4" s="6" t="s">
        <v>44</v>
      </c>
      <c r="B4" s="6" t="s">
        <v>42</v>
      </c>
      <c r="C4" s="58" t="s">
        <v>6</v>
      </c>
      <c r="D4" s="33" t="s">
        <v>7</v>
      </c>
      <c r="E4" s="33" t="s">
        <v>48</v>
      </c>
      <c r="F4" s="33" t="s">
        <v>5</v>
      </c>
      <c r="G4" s="33" t="s">
        <v>49</v>
      </c>
    </row>
    <row r="5" spans="1:19" ht="15.5" x14ac:dyDescent="0.35">
      <c r="A5" s="6" t="s">
        <v>9</v>
      </c>
      <c r="B5" s="6">
        <v>0.8</v>
      </c>
      <c r="C5" s="59">
        <v>1</v>
      </c>
      <c r="D5" s="6"/>
      <c r="E5" s="6"/>
      <c r="F5" s="6"/>
      <c r="G5" s="6"/>
    </row>
    <row r="6" spans="1:19" ht="15.5" x14ac:dyDescent="0.35">
      <c r="A6" s="7" t="s">
        <v>0</v>
      </c>
      <c r="B6" s="37" t="s">
        <v>42</v>
      </c>
      <c r="C6" s="60"/>
      <c r="D6" s="34"/>
      <c r="E6" s="34"/>
      <c r="F6" s="44"/>
      <c r="G6" s="44"/>
    </row>
    <row r="7" spans="1:19" ht="15.5" x14ac:dyDescent="0.35">
      <c r="A7" s="21" t="s">
        <v>26</v>
      </c>
      <c r="B7" s="21">
        <v>30</v>
      </c>
      <c r="C7" s="61">
        <v>37.5</v>
      </c>
      <c r="D7" s="22"/>
      <c r="E7" s="22"/>
      <c r="F7" s="45"/>
      <c r="G7" s="45"/>
    </row>
    <row r="8" spans="1:19" s="30" customFormat="1" ht="15.5" x14ac:dyDescent="0.35">
      <c r="A8" s="21" t="s">
        <v>27</v>
      </c>
      <c r="B8" s="21">
        <v>6</v>
      </c>
      <c r="C8" s="61">
        <v>7.5</v>
      </c>
      <c r="D8" s="22"/>
      <c r="E8" s="22"/>
      <c r="F8" s="45"/>
      <c r="G8" s="45"/>
    </row>
    <row r="9" spans="1:19" ht="15.5" x14ac:dyDescent="0.35">
      <c r="A9" s="21" t="s">
        <v>28</v>
      </c>
      <c r="B9" s="21">
        <v>4</v>
      </c>
      <c r="C9" s="62">
        <v>5</v>
      </c>
      <c r="D9" s="23"/>
      <c r="E9" s="23"/>
      <c r="F9" s="46"/>
      <c r="G9" s="46"/>
    </row>
    <row r="10" spans="1:19" ht="15.5" x14ac:dyDescent="0.35">
      <c r="A10" s="21" t="s">
        <v>30</v>
      </c>
      <c r="B10" s="21">
        <v>205</v>
      </c>
      <c r="C10" s="62">
        <v>254</v>
      </c>
      <c r="D10" s="23"/>
      <c r="E10" s="23"/>
      <c r="F10" s="46"/>
      <c r="G10" s="46"/>
    </row>
    <row r="11" spans="1:19" ht="15.5" x14ac:dyDescent="0.35">
      <c r="A11" s="21" t="s">
        <v>29</v>
      </c>
      <c r="B11" s="21">
        <f>IF(B10="","",SUM(B10*B8))</f>
        <v>1230</v>
      </c>
      <c r="C11" s="62">
        <f>C10*C8</f>
        <v>1905</v>
      </c>
      <c r="D11" s="23"/>
      <c r="E11" s="23"/>
      <c r="F11" s="46"/>
      <c r="G11" s="46"/>
    </row>
    <row r="12" spans="1:19" ht="15.5" x14ac:dyDescent="0.35">
      <c r="A12" s="21"/>
      <c r="B12" s="21"/>
      <c r="C12" s="63"/>
      <c r="D12" s="8"/>
      <c r="E12" s="8"/>
      <c r="F12" s="8"/>
      <c r="G12" s="8"/>
    </row>
    <row r="13" spans="1:19" ht="15.5" x14ac:dyDescent="0.35">
      <c r="A13" s="24" t="s">
        <v>1</v>
      </c>
      <c r="B13" s="24"/>
      <c r="C13" s="63"/>
      <c r="D13" s="8"/>
      <c r="E13" s="8"/>
      <c r="F13" s="8"/>
      <c r="G13" s="8"/>
    </row>
    <row r="14" spans="1:19" ht="15.5" x14ac:dyDescent="0.35">
      <c r="A14" s="21" t="s">
        <v>18</v>
      </c>
      <c r="B14" s="21">
        <v>33</v>
      </c>
      <c r="C14" s="61">
        <v>29</v>
      </c>
      <c r="D14" s="22"/>
      <c r="E14" s="22"/>
      <c r="F14" s="45"/>
      <c r="G14" s="45"/>
    </row>
    <row r="15" spans="1:19" ht="15.5" x14ac:dyDescent="0.35">
      <c r="A15" s="21" t="s">
        <v>22</v>
      </c>
      <c r="B15" s="21">
        <v>247.5</v>
      </c>
      <c r="C15" s="61">
        <f>C14*C8</f>
        <v>217.5</v>
      </c>
      <c r="D15" s="22"/>
      <c r="E15" s="22"/>
      <c r="F15" s="45"/>
      <c r="G15" s="45"/>
    </row>
    <row r="16" spans="1:19" ht="15.5" x14ac:dyDescent="0.35">
      <c r="A16" s="21" t="s">
        <v>20</v>
      </c>
      <c r="B16" s="21">
        <v>7</v>
      </c>
      <c r="C16" s="61">
        <v>7</v>
      </c>
      <c r="D16" s="22"/>
      <c r="E16" s="22"/>
      <c r="F16" s="45"/>
      <c r="G16" s="45"/>
    </row>
    <row r="17" spans="1:7" ht="15.5" x14ac:dyDescent="0.35">
      <c r="A17" s="21" t="s">
        <v>19</v>
      </c>
      <c r="B17" s="21">
        <v>30</v>
      </c>
      <c r="C17" s="61">
        <f>C16*C8</f>
        <v>52.5</v>
      </c>
      <c r="D17" s="22"/>
      <c r="E17" s="22"/>
      <c r="F17" s="45"/>
      <c r="G17" s="45"/>
    </row>
    <row r="18" spans="1:7" ht="15.5" x14ac:dyDescent="0.35">
      <c r="A18" s="21" t="s">
        <v>25</v>
      </c>
      <c r="B18" s="38">
        <v>0.03</v>
      </c>
      <c r="C18" s="64">
        <v>0.03</v>
      </c>
      <c r="D18" s="25"/>
      <c r="E18" s="25"/>
      <c r="F18" s="47"/>
      <c r="G18" s="47"/>
    </row>
    <row r="19" spans="1:7" ht="15.5" x14ac:dyDescent="0.35">
      <c r="A19" s="21" t="s">
        <v>24</v>
      </c>
      <c r="B19" s="21">
        <v>7.5</v>
      </c>
      <c r="C19" s="65">
        <v>7</v>
      </c>
      <c r="D19" s="26"/>
      <c r="E19" s="26"/>
      <c r="F19" s="48"/>
      <c r="G19" s="48"/>
    </row>
    <row r="20" spans="1:7" ht="15.5" x14ac:dyDescent="0.35">
      <c r="A20" s="21" t="s">
        <v>23</v>
      </c>
      <c r="B20" s="21">
        <v>20</v>
      </c>
      <c r="C20" s="65">
        <f>C19*C8</f>
        <v>52.5</v>
      </c>
      <c r="D20" s="26"/>
      <c r="E20" s="26"/>
      <c r="F20" s="48"/>
      <c r="G20" s="48"/>
    </row>
    <row r="21" spans="1:7" ht="15.5" x14ac:dyDescent="0.35">
      <c r="A21" s="21" t="s">
        <v>31</v>
      </c>
      <c r="B21" s="21">
        <v>10</v>
      </c>
      <c r="C21" s="66">
        <v>10</v>
      </c>
      <c r="D21" s="27"/>
      <c r="E21" s="27"/>
      <c r="F21" s="49"/>
      <c r="G21" s="49"/>
    </row>
    <row r="22" spans="1:7" ht="15.5" x14ac:dyDescent="0.35">
      <c r="A22" s="21" t="s">
        <v>37</v>
      </c>
      <c r="B22" s="21">
        <f t="shared" ref="B22" si="0">B21*7.5</f>
        <v>75</v>
      </c>
      <c r="C22" s="67">
        <f>C21*C8</f>
        <v>75</v>
      </c>
      <c r="D22" s="21"/>
      <c r="E22" s="21"/>
      <c r="F22" s="21"/>
      <c r="G22" s="21"/>
    </row>
    <row r="23" spans="1:7" ht="15.5" x14ac:dyDescent="0.35">
      <c r="A23" s="24" t="s">
        <v>32</v>
      </c>
      <c r="B23" s="24">
        <f t="shared" ref="B23" si="1">SUM(B14+B16+B19+B21)</f>
        <v>57.5</v>
      </c>
      <c r="C23" s="68">
        <f t="shared" ref="C23" si="2">SUM(C14+C16+C19+C21)</f>
        <v>53</v>
      </c>
      <c r="D23" s="28"/>
      <c r="E23" s="28"/>
      <c r="F23" s="50"/>
      <c r="G23" s="50"/>
    </row>
    <row r="24" spans="1:7" ht="15.5" x14ac:dyDescent="0.35">
      <c r="A24" s="24" t="s">
        <v>21</v>
      </c>
      <c r="B24" s="24">
        <f>SUM(B15+B17+B20+B22)</f>
        <v>372.5</v>
      </c>
      <c r="C24" s="68">
        <f>SUM(C15+C17+C20+C22)</f>
        <v>397.5</v>
      </c>
      <c r="D24" s="28"/>
      <c r="E24" s="28"/>
      <c r="F24" s="50"/>
      <c r="G24" s="50"/>
    </row>
    <row r="25" spans="1:7" ht="15.5" x14ac:dyDescent="0.35">
      <c r="A25" s="21"/>
      <c r="B25" s="21"/>
      <c r="C25" s="67"/>
      <c r="D25" s="21"/>
      <c r="E25" s="21"/>
      <c r="F25" s="21"/>
      <c r="G25" s="21"/>
    </row>
    <row r="26" spans="1:7" ht="15.5" x14ac:dyDescent="0.35">
      <c r="A26" s="21" t="s">
        <v>35</v>
      </c>
      <c r="B26" s="21">
        <f t="shared" ref="B26" si="3">SUM(B10-B23)</f>
        <v>147.5</v>
      </c>
      <c r="C26" s="65">
        <f t="shared" ref="C26:C27" si="4">SUM(C10-C23)</f>
        <v>201</v>
      </c>
      <c r="D26" s="26"/>
      <c r="E26" s="26"/>
      <c r="F26" s="48"/>
      <c r="G26" s="48"/>
    </row>
    <row r="27" spans="1:7" ht="15.5" x14ac:dyDescent="0.35">
      <c r="A27" s="21" t="s">
        <v>36</v>
      </c>
      <c r="B27" s="21">
        <f t="shared" ref="B27" si="5">SUM(B11-B24)</f>
        <v>857.5</v>
      </c>
      <c r="C27" s="65">
        <f t="shared" si="4"/>
        <v>1507.5</v>
      </c>
      <c r="D27" s="26"/>
      <c r="E27" s="26"/>
      <c r="F27" s="48"/>
      <c r="G27" s="48"/>
    </row>
    <row r="28" spans="1:7" ht="15.5" x14ac:dyDescent="0.35">
      <c r="A28" s="21"/>
      <c r="B28" s="21"/>
      <c r="C28" s="67"/>
      <c r="D28" s="21"/>
      <c r="E28" s="21"/>
      <c r="F28" s="21"/>
      <c r="G28" s="21"/>
    </row>
    <row r="29" spans="1:7" ht="15.5" x14ac:dyDescent="0.35">
      <c r="A29" s="21" t="s">
        <v>33</v>
      </c>
      <c r="B29" s="21">
        <v>7.5</v>
      </c>
      <c r="C29" s="61">
        <v>8</v>
      </c>
      <c r="D29" s="22"/>
      <c r="E29" s="22"/>
      <c r="F29" s="45"/>
      <c r="G29" s="45"/>
    </row>
    <row r="30" spans="1:7" ht="15.5" x14ac:dyDescent="0.35">
      <c r="A30" s="21" t="s">
        <v>50</v>
      </c>
      <c r="B30" s="21"/>
      <c r="C30" s="66">
        <f>C31/12</f>
        <v>34.666666666666664</v>
      </c>
      <c r="D30" s="22"/>
      <c r="E30" s="22"/>
      <c r="F30" s="45"/>
      <c r="G30" s="45"/>
    </row>
    <row r="31" spans="1:7" ht="15.5" x14ac:dyDescent="0.35">
      <c r="A31" s="21" t="s">
        <v>34</v>
      </c>
      <c r="B31" s="21">
        <f>IF(B29="","",SUM(B29/B9*B26))</f>
        <v>276.5625</v>
      </c>
      <c r="C31" s="65">
        <f>C29*52</f>
        <v>416</v>
      </c>
      <c r="D31" s="26"/>
      <c r="E31" s="26"/>
      <c r="F31" s="48"/>
      <c r="G31" s="48"/>
    </row>
    <row r="32" spans="1:7" ht="15.5" x14ac:dyDescent="0.35">
      <c r="A32" s="21" t="s">
        <v>45</v>
      </c>
      <c r="B32" s="38">
        <v>0.25</v>
      </c>
      <c r="C32" s="69">
        <v>0.1</v>
      </c>
      <c r="D32" s="29"/>
      <c r="E32" s="29"/>
      <c r="F32" s="51"/>
      <c r="G32" s="51"/>
    </row>
    <row r="33" spans="1:7" ht="15.5" x14ac:dyDescent="0.35">
      <c r="A33" s="21"/>
      <c r="B33" s="21"/>
      <c r="C33" s="67"/>
      <c r="D33" s="21"/>
      <c r="E33" s="21"/>
      <c r="F33" s="21"/>
      <c r="G33" s="21"/>
    </row>
    <row r="34" spans="1:7" ht="15.5" x14ac:dyDescent="0.35">
      <c r="A34" s="53" t="s">
        <v>46</v>
      </c>
      <c r="B34" s="53">
        <f>IF(B31="","",SUM(B27-B31))</f>
        <v>580.9375</v>
      </c>
      <c r="C34" s="54">
        <f>C27-C31</f>
        <v>1091.5</v>
      </c>
      <c r="D34" s="54"/>
      <c r="E34" s="54"/>
      <c r="F34" s="55"/>
      <c r="G34" s="50"/>
    </row>
    <row r="35" spans="1:7" ht="15.5" x14ac:dyDescent="0.35">
      <c r="A35" s="6" t="s">
        <v>39</v>
      </c>
      <c r="B35" s="6"/>
      <c r="C35" s="70">
        <f>C34/C8</f>
        <v>145.53333333333333</v>
      </c>
      <c r="D35" s="6"/>
      <c r="E35" s="6"/>
      <c r="F35" s="6"/>
      <c r="G35" s="6"/>
    </row>
    <row r="36" spans="1:7" ht="15.5" x14ac:dyDescent="0.35">
      <c r="A36" s="9"/>
      <c r="B36" s="9"/>
      <c r="C36" s="59"/>
      <c r="D36" s="6"/>
      <c r="E36" s="6"/>
      <c r="F36" s="6"/>
      <c r="G36" s="6"/>
    </row>
    <row r="37" spans="1:7" ht="15.5" x14ac:dyDescent="0.35">
      <c r="A37" s="53" t="s">
        <v>46</v>
      </c>
      <c r="B37" s="21">
        <f t="shared" ref="B37" si="6">B34</f>
        <v>580.9375</v>
      </c>
      <c r="C37" s="73">
        <f>C34</f>
        <v>1091.5</v>
      </c>
      <c r="D37" s="31"/>
      <c r="E37" s="31"/>
      <c r="F37" s="31"/>
      <c r="G37" s="31"/>
    </row>
    <row r="38" spans="1:7" ht="15.5" hidden="1" x14ac:dyDescent="0.35">
      <c r="A38" s="6" t="s">
        <v>2</v>
      </c>
      <c r="B38" s="6" t="s">
        <v>40</v>
      </c>
      <c r="C38" s="71" t="s">
        <v>41</v>
      </c>
      <c r="D38" s="11"/>
      <c r="E38" s="11"/>
      <c r="F38" s="11"/>
      <c r="G38" s="11"/>
    </row>
    <row r="39" spans="1:7" ht="15.5" x14ac:dyDescent="0.35">
      <c r="A39" s="6" t="s">
        <v>3</v>
      </c>
      <c r="B39" s="6">
        <v>1.5</v>
      </c>
      <c r="C39" s="59">
        <v>2</v>
      </c>
      <c r="D39" s="6"/>
      <c r="E39" s="6"/>
      <c r="F39" s="6"/>
      <c r="G39" s="6"/>
    </row>
    <row r="40" spans="1:7" ht="15.5" x14ac:dyDescent="0.35">
      <c r="A40" s="6"/>
      <c r="B40" s="6"/>
      <c r="C40" s="59"/>
      <c r="D40" s="6"/>
      <c r="E40" s="6"/>
      <c r="F40" s="6"/>
      <c r="G40" s="6"/>
    </row>
    <row r="41" spans="1:7" ht="15.5" x14ac:dyDescent="0.35">
      <c r="A41" s="6" t="s">
        <v>4</v>
      </c>
      <c r="B41" s="31">
        <f t="shared" ref="B41" si="7">B37/B39</f>
        <v>387.29166666666669</v>
      </c>
      <c r="C41" s="70">
        <f>C37/C39</f>
        <v>545.75</v>
      </c>
      <c r="D41" s="31"/>
      <c r="E41" s="31"/>
      <c r="F41" s="31"/>
      <c r="G41" s="31"/>
    </row>
    <row r="42" spans="1:7" ht="15.5" x14ac:dyDescent="0.35">
      <c r="A42" s="6"/>
      <c r="B42" s="31"/>
      <c r="C42" s="70"/>
      <c r="D42" s="31"/>
      <c r="E42" s="31"/>
      <c r="F42" s="31"/>
      <c r="G42" s="31"/>
    </row>
    <row r="43" spans="1:7" ht="15.5" x14ac:dyDescent="0.35">
      <c r="A43" s="56" t="s">
        <v>38</v>
      </c>
      <c r="B43" s="57">
        <f t="shared" ref="B43" si="8">B41/12</f>
        <v>32.274305555555557</v>
      </c>
      <c r="C43" s="72">
        <f>C41/12</f>
        <v>45.479166666666664</v>
      </c>
      <c r="D43" s="57"/>
      <c r="E43" s="57"/>
      <c r="F43" s="57" t="s">
        <v>47</v>
      </c>
      <c r="G43" s="36"/>
    </row>
    <row r="44" spans="1:7" ht="15.5" x14ac:dyDescent="0.35">
      <c r="A44" s="6"/>
      <c r="B44" s="6"/>
      <c r="C44" s="6"/>
      <c r="D44" s="6"/>
      <c r="E44" s="6"/>
      <c r="F44" s="6"/>
      <c r="G44" s="6"/>
    </row>
    <row r="45" spans="1:7" ht="15.5" x14ac:dyDescent="0.35">
      <c r="A45" s="6"/>
      <c r="B45" s="6"/>
      <c r="C45" s="6"/>
      <c r="D45" s="6"/>
      <c r="E45" s="6"/>
      <c r="F45" s="6"/>
      <c r="G45" s="6"/>
    </row>
    <row r="46" spans="1:7" ht="15.5" x14ac:dyDescent="0.35">
      <c r="A46" s="6"/>
      <c r="B46" s="6"/>
      <c r="C46" s="12"/>
      <c r="D46" s="12"/>
      <c r="E46" s="12"/>
      <c r="F46" s="12"/>
      <c r="G46" s="12"/>
    </row>
    <row r="47" spans="1:7" ht="15.5" x14ac:dyDescent="0.35">
      <c r="A47" s="6"/>
      <c r="B47" s="6" t="s">
        <v>8</v>
      </c>
      <c r="C47" s="10"/>
      <c r="D47" s="10"/>
      <c r="E47" s="10"/>
      <c r="F47" s="10"/>
      <c r="G47" s="10"/>
    </row>
    <row r="48" spans="1:7" x14ac:dyDescent="0.25">
      <c r="E48"/>
      <c r="F48"/>
    </row>
    <row r="50" spans="1:5" x14ac:dyDescent="0.25">
      <c r="A50" s="32"/>
      <c r="B50" s="32"/>
      <c r="C50" s="32"/>
      <c r="D50" s="32"/>
    </row>
    <row r="51" spans="1:5" x14ac:dyDescent="0.25">
      <c r="A51" s="32"/>
      <c r="C51" s="39"/>
      <c r="D51" s="39"/>
      <c r="E51" s="43"/>
    </row>
    <row r="52" spans="1:5" x14ac:dyDescent="0.25">
      <c r="A52" s="32"/>
      <c r="C52" s="39"/>
    </row>
    <row r="53" spans="1:5" x14ac:dyDescent="0.25">
      <c r="A53" s="32"/>
      <c r="C53" s="39"/>
    </row>
    <row r="54" spans="1:5" hidden="1" x14ac:dyDescent="0.25">
      <c r="A54" s="32"/>
      <c r="C54" s="39"/>
    </row>
    <row r="55" spans="1:5" x14ac:dyDescent="0.25">
      <c r="A55" s="32"/>
      <c r="C55" s="39"/>
    </row>
    <row r="56" spans="1:5" x14ac:dyDescent="0.25">
      <c r="A56" s="32"/>
      <c r="C56" s="39"/>
    </row>
    <row r="57" spans="1:5" x14ac:dyDescent="0.25">
      <c r="A57" s="32"/>
      <c r="C57" s="39"/>
    </row>
    <row r="58" spans="1:5" x14ac:dyDescent="0.25">
      <c r="A58" s="32"/>
      <c r="C58" s="39"/>
    </row>
    <row r="59" spans="1:5" x14ac:dyDescent="0.25">
      <c r="A59" s="32"/>
      <c r="C59" s="39"/>
    </row>
    <row r="60" spans="1:5" x14ac:dyDescent="0.25">
      <c r="A60" s="32"/>
      <c r="C60" s="39"/>
    </row>
    <row r="61" spans="1:5" x14ac:dyDescent="0.25">
      <c r="A61" s="32"/>
      <c r="C61" s="39"/>
    </row>
    <row r="62" spans="1:5" x14ac:dyDescent="0.25">
      <c r="A62" s="32"/>
      <c r="C62" s="39"/>
    </row>
    <row r="63" spans="1:5" x14ac:dyDescent="0.25">
      <c r="A63" s="41"/>
      <c r="C63" s="39"/>
    </row>
    <row r="65" spans="1:14" x14ac:dyDescent="0.25">
      <c r="A65" s="32"/>
    </row>
    <row r="67" spans="1:14" ht="18" x14ac:dyDescent="0.4">
      <c r="A67" s="40"/>
      <c r="H67" s="42"/>
      <c r="I67" s="42"/>
      <c r="J67" s="42"/>
      <c r="K67" s="42"/>
      <c r="L67" s="42"/>
      <c r="M67" s="42"/>
      <c r="N67" s="42"/>
    </row>
    <row r="68" spans="1:14" x14ac:dyDescent="0.25">
      <c r="C68" s="42"/>
      <c r="D68" s="42"/>
      <c r="E68" s="42"/>
      <c r="F68" s="42"/>
      <c r="G68" s="42"/>
    </row>
    <row r="72" spans="1:14" ht="23" x14ac:dyDescent="0.5">
      <c r="A72" s="35"/>
      <c r="B72" s="6"/>
      <c r="H72" s="6"/>
    </row>
    <row r="73" spans="1:14" ht="15.5" x14ac:dyDescent="0.35">
      <c r="E73" s="6"/>
      <c r="F73" s="6"/>
      <c r="G73" s="6"/>
      <c r="H73" s="52"/>
    </row>
    <row r="74" spans="1:14" x14ac:dyDescent="0.25">
      <c r="E74" s="52"/>
      <c r="F74" s="52"/>
      <c r="G74" s="52"/>
      <c r="H74" s="52"/>
    </row>
    <row r="75" spans="1:14" x14ac:dyDescent="0.25">
      <c r="E75" s="52"/>
      <c r="F75" s="52"/>
      <c r="G75" s="52"/>
      <c r="H75" s="52"/>
    </row>
    <row r="76" spans="1:14" x14ac:dyDescent="0.25">
      <c r="E76" s="52"/>
      <c r="F76" s="52"/>
      <c r="G76" s="52"/>
      <c r="H76" s="52"/>
    </row>
    <row r="77" spans="1:14" x14ac:dyDescent="0.25">
      <c r="E77" s="52"/>
      <c r="F77" s="52"/>
      <c r="G77" s="52"/>
      <c r="H77" s="52"/>
    </row>
    <row r="78" spans="1:14" x14ac:dyDescent="0.25">
      <c r="E78" s="52"/>
      <c r="F78" s="52"/>
      <c r="G78" s="52"/>
      <c r="H78" s="52"/>
    </row>
    <row r="79" spans="1:14" x14ac:dyDescent="0.25">
      <c r="E79" s="52"/>
      <c r="F79" s="52"/>
      <c r="G79" s="52"/>
      <c r="H79" s="52"/>
    </row>
    <row r="80" spans="1:14" x14ac:dyDescent="0.25">
      <c r="E80" s="52"/>
      <c r="F80" s="52"/>
      <c r="G80" s="52"/>
      <c r="H80" s="52"/>
    </row>
    <row r="81" spans="5:8" x14ac:dyDescent="0.25">
      <c r="E81" s="52"/>
      <c r="F81" s="52"/>
      <c r="G81" s="52"/>
      <c r="H81" s="52"/>
    </row>
    <row r="82" spans="5:8" x14ac:dyDescent="0.25">
      <c r="E82" s="52"/>
      <c r="F82" s="52"/>
      <c r="G82" s="52"/>
      <c r="H82" s="52"/>
    </row>
    <row r="83" spans="5:8" x14ac:dyDescent="0.25">
      <c r="E83" s="52"/>
      <c r="F83" s="52"/>
      <c r="G83" s="52"/>
      <c r="H83" s="52"/>
    </row>
    <row r="84" spans="5:8" x14ac:dyDescent="0.25">
      <c r="E84" s="52"/>
      <c r="F84" s="52"/>
      <c r="G84" s="52"/>
      <c r="H84" s="52"/>
    </row>
    <row r="85" spans="5:8" x14ac:dyDescent="0.25">
      <c r="E85" s="52"/>
      <c r="F85" s="52"/>
      <c r="G85" s="52"/>
      <c r="H85" s="52"/>
    </row>
    <row r="86" spans="5:8" x14ac:dyDescent="0.25">
      <c r="E86" s="52"/>
      <c r="F86" s="52"/>
      <c r="G86" s="52"/>
      <c r="H86" s="52"/>
    </row>
    <row r="87" spans="5:8" x14ac:dyDescent="0.25">
      <c r="E87" s="52"/>
      <c r="F87" s="52"/>
      <c r="G87" s="52"/>
      <c r="H87" s="52"/>
    </row>
    <row r="88" spans="5:8" x14ac:dyDescent="0.25">
      <c r="E88" s="52"/>
      <c r="F88" s="52"/>
      <c r="G88" s="52"/>
      <c r="H88" s="52"/>
    </row>
    <row r="89" spans="5:8" x14ac:dyDescent="0.25">
      <c r="E89" s="52"/>
      <c r="F89" s="52"/>
      <c r="G89" s="52"/>
      <c r="H89" s="52"/>
    </row>
    <row r="90" spans="5:8" x14ac:dyDescent="0.25">
      <c r="E90" s="52"/>
      <c r="F90" s="52"/>
      <c r="G90" s="52"/>
      <c r="H90" s="52"/>
    </row>
    <row r="91" spans="5:8" x14ac:dyDescent="0.25">
      <c r="E91" s="52"/>
      <c r="F91" s="52"/>
      <c r="G91" s="52"/>
      <c r="H91" s="52"/>
    </row>
    <row r="92" spans="5:8" x14ac:dyDescent="0.25">
      <c r="E92" s="52"/>
      <c r="F92" s="52"/>
      <c r="G92" s="52"/>
      <c r="H92" s="52"/>
    </row>
    <row r="93" spans="5:8" x14ac:dyDescent="0.25">
      <c r="E93" s="52"/>
      <c r="F93" s="52"/>
      <c r="G93" s="52"/>
      <c r="H93" s="52"/>
    </row>
    <row r="94" spans="5:8" x14ac:dyDescent="0.25">
      <c r="E94" s="52"/>
      <c r="F94" s="52"/>
      <c r="G94" s="52"/>
      <c r="H94" s="52"/>
    </row>
    <row r="95" spans="5:8" x14ac:dyDescent="0.25">
      <c r="E95" s="52"/>
      <c r="F95" s="52"/>
      <c r="G95" s="52"/>
      <c r="H95" s="52"/>
    </row>
    <row r="96" spans="5:8" x14ac:dyDescent="0.25">
      <c r="E96" s="52"/>
      <c r="F96" s="52"/>
      <c r="G96" s="52"/>
      <c r="H96" s="52"/>
    </row>
    <row r="97" spans="5:8" x14ac:dyDescent="0.25">
      <c r="E97" s="52"/>
      <c r="F97" s="52"/>
      <c r="G97" s="52"/>
      <c r="H97" s="52"/>
    </row>
    <row r="98" spans="5:8" x14ac:dyDescent="0.25">
      <c r="E98" s="52"/>
      <c r="F98" s="52"/>
      <c r="G98" s="52"/>
      <c r="H98" s="52"/>
    </row>
    <row r="99" spans="5:8" x14ac:dyDescent="0.25">
      <c r="E99" s="52"/>
      <c r="F99" s="52"/>
      <c r="G99" s="52"/>
      <c r="H99" s="52"/>
    </row>
    <row r="100" spans="5:8" x14ac:dyDescent="0.25">
      <c r="E100" s="52"/>
      <c r="F100" s="52"/>
      <c r="G100" s="52"/>
      <c r="H100" s="52"/>
    </row>
    <row r="101" spans="5:8" x14ac:dyDescent="0.25">
      <c r="E101" s="52"/>
      <c r="F101" s="52"/>
      <c r="G101" s="52"/>
    </row>
  </sheetData>
  <mergeCells count="1">
    <mergeCell ref="A1:S1"/>
  </mergeCells>
  <phoneticPr fontId="2" type="noConversion"/>
  <pageMargins left="0.75" right="0.75" top="1" bottom="1" header="0.5" footer="0.5"/>
  <pageSetup paperSize="9" fitToHeight="0" orientation="landscape" r:id="rId1"/>
  <headerFooter alignWithMargins="0"/>
  <rowBreaks count="1" manualBreakCount="1">
    <brk id="3" max="16383" man="1"/>
  </rowBreaks>
  <colBreaks count="1" manualBreakCount="1">
    <brk id="6" max="29"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2.5" x14ac:dyDescent="0.25"/>
  <cols>
    <col min="1" max="1" width="1.1796875" customWidth="1"/>
    <col min="2" max="2" width="64.453125" customWidth="1"/>
    <col min="3" max="3" width="1.54296875" customWidth="1"/>
    <col min="4" max="4" width="5.54296875" customWidth="1"/>
    <col min="5" max="6" width="16" customWidth="1"/>
  </cols>
  <sheetData>
    <row r="1" spans="2:6" ht="26" x14ac:dyDescent="0.25">
      <c r="B1" s="13" t="s">
        <v>10</v>
      </c>
      <c r="C1" s="13"/>
      <c r="D1" s="17"/>
      <c r="E1" s="17"/>
      <c r="F1" s="17"/>
    </row>
    <row r="2" spans="2:6" ht="13" x14ac:dyDescent="0.25">
      <c r="B2" s="13" t="s">
        <v>11</v>
      </c>
      <c r="C2" s="13"/>
      <c r="D2" s="17"/>
      <c r="E2" s="17"/>
      <c r="F2" s="17"/>
    </row>
    <row r="3" spans="2:6" x14ac:dyDescent="0.25">
      <c r="B3" s="14"/>
      <c r="C3" s="14"/>
      <c r="D3" s="18"/>
      <c r="E3" s="18"/>
      <c r="F3" s="18"/>
    </row>
    <row r="4" spans="2:6" ht="50" x14ac:dyDescent="0.25">
      <c r="B4" s="14" t="s">
        <v>12</v>
      </c>
      <c r="C4" s="14"/>
      <c r="D4" s="18"/>
      <c r="E4" s="18"/>
      <c r="F4" s="18"/>
    </row>
    <row r="5" spans="2:6" x14ac:dyDescent="0.25">
      <c r="B5" s="14"/>
      <c r="C5" s="14"/>
      <c r="D5" s="18"/>
      <c r="E5" s="18"/>
      <c r="F5" s="18"/>
    </row>
    <row r="6" spans="2:6" ht="13" x14ac:dyDescent="0.25">
      <c r="B6" s="13" t="s">
        <v>13</v>
      </c>
      <c r="C6" s="13"/>
      <c r="D6" s="17"/>
      <c r="E6" s="17" t="s">
        <v>14</v>
      </c>
      <c r="F6" s="17" t="s">
        <v>15</v>
      </c>
    </row>
    <row r="7" spans="2:6" ht="13" thickBot="1" x14ac:dyDescent="0.3">
      <c r="B7" s="14"/>
      <c r="C7" s="14"/>
      <c r="D7" s="18"/>
      <c r="E7" s="18"/>
      <c r="F7" s="18"/>
    </row>
    <row r="8" spans="2:6" ht="38" thickBot="1" x14ac:dyDescent="0.3">
      <c r="B8" s="15" t="s">
        <v>16</v>
      </c>
      <c r="C8" s="16"/>
      <c r="D8" s="19"/>
      <c r="E8" s="19">
        <v>2</v>
      </c>
      <c r="F8" s="20" t="s">
        <v>17</v>
      </c>
    </row>
    <row r="9" spans="2:6" x14ac:dyDescent="0.25">
      <c r="B9" s="14"/>
      <c r="C9" s="14"/>
      <c r="D9" s="18"/>
      <c r="E9" s="18"/>
      <c r="F9" s="18"/>
    </row>
    <row r="10" spans="2:6" x14ac:dyDescent="0.25">
      <c r="B10" s="14"/>
      <c r="C10" s="14"/>
      <c r="D10" s="18"/>
      <c r="E10" s="18"/>
      <c r="F10"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PHYSIO</vt:lpstr>
      <vt:lpstr>Compatibility Report</vt:lpstr>
    </vt:vector>
  </TitlesOfParts>
  <Manager>Joe Wileman</Manager>
  <Company>NHS - Derbyshire Mental Health Services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Model Capacity Calculator</dc:title>
  <dc:subject>Capacity and Demand</dc:subject>
  <dc:creator>Joe Wileman</dc:creator>
  <cp:lastModifiedBy>lauren_fordham</cp:lastModifiedBy>
  <cp:lastPrinted>2018-07-09T09:57:35Z</cp:lastPrinted>
  <dcterms:created xsi:type="dcterms:W3CDTF">2007-10-04T12:58:17Z</dcterms:created>
  <dcterms:modified xsi:type="dcterms:W3CDTF">2020-12-10T10:08:55Z</dcterms:modified>
</cp:coreProperties>
</file>